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7A2D7E96-6E34-419A-AE5F-296B3A7E7977}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hava\data\DealingRoom\HAZİNE ÜRÜNLERİ PAZARLAMA\İŞLEM YAPMA FORMLARI\"/>
    </mc:Choice>
  </mc:AlternateContent>
  <bookViews>
    <workbookView xWindow="0" yWindow="75" windowWidth="19155" windowHeight="10815" firstSheet="1" activeTab="1"/>
  </bookViews>
  <sheets>
    <sheet name="Sheet2" sheetId="2" state="veryHidden" r:id="rId1"/>
    <sheet name="Sheet1" sheetId="1" r:id="rId2"/>
    <sheet name="Sheet3" sheetId="3" state="hidden" r:id="rId3"/>
  </sheets>
  <definedNames>
    <definedName name="_xlnm.Print_Area" localSheetId="1">Sheet1!$B$1:$G$24</definedName>
  </definedNames>
  <calcPr calcId="152511"/>
</workbook>
</file>

<file path=xl/calcChain.xml><?xml version="1.0" encoding="utf-8"?>
<calcChain xmlns="http://schemas.openxmlformats.org/spreadsheetml/2006/main">
  <c r="E23" i="1" l="1"/>
  <c r="F13" i="1" l="1"/>
  <c r="E16" i="1" l="1"/>
  <c r="E22" i="1" l="1"/>
  <c r="B14" i="1"/>
  <c r="B13" i="1"/>
  <c r="F23" i="1"/>
  <c r="F21" i="1"/>
  <c r="D13" i="1"/>
  <c r="F12" i="1"/>
  <c r="G13" i="1" s="1"/>
  <c r="G10" i="1"/>
  <c r="F10" i="1"/>
  <c r="G9" i="1"/>
  <c r="F9" i="1"/>
  <c r="D10" i="1"/>
  <c r="C10" i="1"/>
  <c r="E13" i="1" l="1"/>
  <c r="E14" i="1"/>
</calcChain>
</file>

<file path=xl/sharedStrings.xml><?xml version="1.0" encoding="utf-8"?>
<sst xmlns="http://schemas.openxmlformats.org/spreadsheetml/2006/main" count="37" uniqueCount="27">
  <si>
    <t>İŞLEM TARİHİ</t>
  </si>
  <si>
    <t>OPSİYON ALICISI</t>
  </si>
  <si>
    <t>OPSİYON SATICISI</t>
  </si>
  <si>
    <t>USD/TL</t>
  </si>
  <si>
    <t>EUR/TL</t>
  </si>
  <si>
    <t>GBP/TL</t>
  </si>
  <si>
    <t>VADE GÜN SAYISI</t>
  </si>
  <si>
    <t>VADE TARİHİ</t>
  </si>
  <si>
    <t>KULLANIM FİYATI</t>
  </si>
  <si>
    <t>OPSİYON TÜRÜ</t>
  </si>
  <si>
    <t>JPY/TL</t>
  </si>
  <si>
    <t>CALL</t>
  </si>
  <si>
    <t>PUT</t>
  </si>
  <si>
    <t>Seçiniz</t>
  </si>
  <si>
    <t>ADI SOYADI
ÜNVANI
KAŞE / İMZA</t>
  </si>
  <si>
    <t xml:space="preserve">CARİ KUR </t>
  </si>
  <si>
    <t xml:space="preserve">DAYANAK VARLIK </t>
  </si>
  <si>
    <t>ASİMETRİK FORWARD İŞLEM YAPMA FORMU</t>
  </si>
  <si>
    <t>KALDIRAÇ ORANI</t>
  </si>
  <si>
    <t>BAŞLANGIÇ TEMİNAT ORANI (%)</t>
  </si>
  <si>
    <t>BAŞLANGIÇ TEMİNATI TUTARI</t>
  </si>
  <si>
    <t>SÜRDÜRME TEMİNAT ORANI (%)</t>
  </si>
  <si>
    <t>SÜRDÜRME TEMİNATI TUTARI</t>
  </si>
  <si>
    <t>MÜŞTERİ NO</t>
  </si>
  <si>
    <t>MÜŞTERİ- HESAP NO</t>
  </si>
  <si>
    <t>İŞLEM REFERANSI</t>
  </si>
  <si>
    <t>MÜŞTERİ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</si>
</sst>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[$USD]\ #,##0"/>
    <numFmt numFmtId="166" formatCode="#,##0.0000"/>
    <numFmt numFmtId="168" formatCode="0.0000"/>
  </numFmts>
  <fonts count="7" x14ac:knownFonts="1">
    <font>
      <sz val="11"/>
      <color theme="1"/>
      <name val="Calibri"/>
      <family val="2"/>
      <charset val="162"/>
      <scheme val="minor"/>
    </font>
    <font>
      <sz val="12"/>
      <color theme="1"/>
      <name val="Arial"/>
      <family val="2"/>
      <charset val="162"/>
    </font>
    <font>
      <sz val="12"/>
      <name val="Arial"/>
      <family val="2"/>
      <charset val="162"/>
    </font>
    <font>
      <b/>
      <sz val="16"/>
      <color theme="1"/>
      <name val="Calibri"/>
      <family val="2"/>
      <charset val="162"/>
      <scheme val="minor"/>
    </font>
    <font>
      <b/>
      <sz val="12"/>
      <color theme="1"/>
      <name val="Arial"/>
      <family val="2"/>
      <charset val="162"/>
    </font>
    <font>
      <b/>
      <sz val="12"/>
      <color theme="0"/>
      <name val="Arial"/>
      <family val="2"/>
      <charset val="162"/>
    </font>
    <font>
      <sz val="11"/>
      <color theme="1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71">
    <xf numFmtId="0" fontId="0" fillId="0" borderId="0" xfId="0"/>
    <xf numFmtId="0" fontId="3" fillId="0" borderId="0" xfId="0" applyFont="1"/>
    <xf numFmtId="0" fontId="1" fillId="2" borderId="0" xfId="0" applyFont="1" applyFill="1" applyAlignment="1" applyProtection="1">
      <protection hidden="1"/>
    </xf>
    <xf numFmtId="0" fontId="2" fillId="2" borderId="0" xfId="0" applyFont="1" applyFill="1" applyAlignment="1" applyProtection="1">
      <protection hidden="1"/>
    </xf>
    <xf numFmtId="0" fontId="1" fillId="2" borderId="0" xfId="0" applyFont="1" applyFill="1" applyBorder="1" applyAlignment="1" applyProtection="1">
      <protection hidden="1"/>
    </xf>
    <xf numFmtId="0" fontId="0" fillId="0" borderId="0" xfId="0" applyAlignment="1" applyProtection="1">
      <protection hidden="1"/>
    </xf>
    <xf numFmtId="0" fontId="1" fillId="0" borderId="0" xfId="0" applyFont="1" applyBorder="1" applyAlignment="1" applyProtection="1">
      <alignment vertical="center"/>
      <protection hidden="1"/>
    </xf>
    <xf numFmtId="0" fontId="1" fillId="2" borderId="1" xfId="0" applyFont="1" applyFill="1" applyBorder="1" applyAlignment="1" applyProtection="1">
      <alignment horizontal="left" vertical="center"/>
      <protection hidden="1"/>
    </xf>
    <xf numFmtId="0" fontId="1" fillId="2" borderId="10" xfId="0" applyFont="1" applyFill="1" applyBorder="1" applyAlignment="1" applyProtection="1">
      <alignment horizontal="left" vertical="center"/>
      <protection hidden="1"/>
    </xf>
    <xf numFmtId="0" fontId="1" fillId="2" borderId="1" xfId="0" applyFont="1" applyFill="1" applyBorder="1" applyAlignment="1" applyProtection="1">
      <alignment horizontal="left" vertical="center"/>
      <protection hidden="1"/>
    </xf>
    <xf numFmtId="0" fontId="1" fillId="2" borderId="2" xfId="0" applyFont="1" applyFill="1" applyBorder="1" applyAlignment="1" applyProtection="1">
      <alignment horizontal="left" vertical="center"/>
      <protection hidden="1"/>
    </xf>
    <xf numFmtId="0" fontId="1" fillId="2" borderId="3" xfId="0" applyFont="1" applyFill="1" applyBorder="1" applyAlignment="1" applyProtection="1">
      <alignment horizontal="left" vertical="center"/>
      <protection hidden="1"/>
    </xf>
    <xf numFmtId="0" fontId="4" fillId="2" borderId="1" xfId="0" applyNumberFormat="1" applyFont="1" applyFill="1" applyBorder="1" applyAlignment="1" applyProtection="1">
      <alignment horizontal="right" vertical="center"/>
      <protection hidden="1"/>
    </xf>
    <xf numFmtId="0" fontId="0" fillId="0" borderId="2" xfId="0" applyBorder="1" applyAlignment="1">
      <alignment horizontal="center" vertical="center"/>
    </xf>
    <xf numFmtId="0" fontId="4" fillId="2" borderId="6" xfId="0" applyNumberFormat="1" applyFont="1" applyFill="1" applyBorder="1" applyAlignment="1" applyProtection="1">
      <alignment horizontal="center" vertical="center"/>
      <protection hidden="1"/>
    </xf>
    <xf numFmtId="0" fontId="1" fillId="2" borderId="7" xfId="0" applyFont="1" applyFill="1" applyBorder="1" applyAlignment="1" applyProtection="1">
      <alignment horizontal="left" wrapText="1"/>
      <protection hidden="1"/>
    </xf>
    <xf numFmtId="0" fontId="1" fillId="2" borderId="8" xfId="0" applyFont="1" applyFill="1" applyBorder="1" applyAlignment="1" applyProtection="1">
      <alignment horizontal="left" vertical="top" wrapText="1"/>
      <protection hidden="1"/>
    </xf>
    <xf numFmtId="14" fontId="4" fillId="2" borderId="2" xfId="0" applyNumberFormat="1" applyFont="1" applyFill="1" applyBorder="1" applyAlignment="1" applyProtection="1">
      <alignment horizontal="center" vertical="center"/>
      <protection locked="0" hidden="1"/>
    </xf>
    <xf numFmtId="166" fontId="4" fillId="2" borderId="3" xfId="0" applyNumberFormat="1" applyFont="1" applyFill="1" applyBorder="1" applyAlignment="1" applyProtection="1">
      <alignment horizontal="center" vertical="center"/>
      <protection locked="0" hidden="1"/>
    </xf>
    <xf numFmtId="4" fontId="4" fillId="2" borderId="1" xfId="0" applyNumberFormat="1" applyFont="1" applyFill="1" applyBorder="1" applyAlignment="1" applyProtection="1">
      <alignment horizontal="right" vertical="center" wrapText="1"/>
      <protection locked="0" hidden="1"/>
    </xf>
    <xf numFmtId="166" fontId="4" fillId="2" borderId="11" xfId="0" applyNumberFormat="1" applyFont="1" applyFill="1" applyBorder="1" applyAlignment="1" applyProtection="1">
      <alignment horizontal="left" vertical="center"/>
      <protection locked="0" hidden="1"/>
    </xf>
    <xf numFmtId="166" fontId="4" fillId="2" borderId="2" xfId="0" applyNumberFormat="1" applyFont="1" applyFill="1" applyBorder="1" applyAlignment="1" applyProtection="1">
      <alignment horizontal="left" vertical="center"/>
      <protection locked="0" hidden="1"/>
    </xf>
    <xf numFmtId="164" fontId="4" fillId="4" borderId="7" xfId="1" applyFont="1" applyFill="1" applyBorder="1" applyAlignment="1" applyProtection="1">
      <alignment vertical="center"/>
      <protection locked="0" hidden="1"/>
    </xf>
    <xf numFmtId="164" fontId="4" fillId="4" borderId="8" xfId="1" applyFont="1" applyFill="1" applyBorder="1" applyAlignment="1" applyProtection="1">
      <alignment vertical="center"/>
      <protection locked="0" hidden="1"/>
    </xf>
    <xf numFmtId="0" fontId="4" fillId="2" borderId="4" xfId="0" applyFont="1" applyFill="1" applyBorder="1" applyAlignment="1" applyProtection="1">
      <alignment horizontal="left" vertical="center" wrapText="1"/>
      <protection hidden="1"/>
    </xf>
    <xf numFmtId="0" fontId="0" fillId="2" borderId="9" xfId="0" applyFill="1" applyBorder="1" applyAlignment="1">
      <alignment horizontal="left" vertical="center" wrapText="1"/>
    </xf>
    <xf numFmtId="165" fontId="4" fillId="4" borderId="1" xfId="0" applyNumberFormat="1" applyFont="1" applyFill="1" applyBorder="1" applyAlignment="1" applyProtection="1">
      <alignment horizontal="center" vertical="center" wrapText="1"/>
      <protection locked="0" hidden="1"/>
    </xf>
    <xf numFmtId="165" fontId="4" fillId="4" borderId="3" xfId="0" applyNumberFormat="1" applyFont="1" applyFill="1" applyBorder="1" applyAlignment="1" applyProtection="1">
      <alignment horizontal="center" vertical="center" wrapText="1"/>
      <protection locked="0" hidden="1"/>
    </xf>
    <xf numFmtId="165" fontId="4" fillId="4" borderId="1" xfId="0" applyNumberFormat="1" applyFont="1" applyFill="1" applyBorder="1" applyAlignment="1" applyProtection="1">
      <alignment horizontal="center" vertical="center"/>
      <protection locked="0" hidden="1"/>
    </xf>
    <xf numFmtId="165" fontId="4" fillId="4" borderId="3" xfId="0" applyNumberFormat="1" applyFont="1" applyFill="1" applyBorder="1" applyAlignment="1" applyProtection="1">
      <alignment horizontal="center" vertical="center"/>
      <protection locked="0" hidden="1"/>
    </xf>
    <xf numFmtId="0" fontId="5" fillId="3" borderId="5" xfId="0" applyFont="1" applyFill="1" applyBorder="1" applyAlignment="1" applyProtection="1">
      <alignment horizontal="center" vertical="center" wrapText="1"/>
      <protection hidden="1"/>
    </xf>
    <xf numFmtId="0" fontId="5" fillId="3" borderId="0" xfId="0" applyFont="1" applyFill="1" applyBorder="1" applyAlignment="1" applyProtection="1">
      <alignment horizontal="center" vertical="center" wrapText="1"/>
      <protection hidden="1"/>
    </xf>
    <xf numFmtId="14" fontId="4" fillId="4" borderId="1" xfId="0" applyNumberFormat="1" applyFont="1" applyFill="1" applyBorder="1" applyAlignment="1" applyProtection="1">
      <alignment horizontal="center" vertical="center"/>
      <protection locked="0" hidden="1"/>
    </xf>
    <xf numFmtId="14" fontId="4" fillId="4" borderId="2" xfId="0" applyNumberFormat="1" applyFont="1" applyFill="1" applyBorder="1" applyAlignment="1" applyProtection="1">
      <alignment horizontal="center" vertical="center"/>
      <protection locked="0" hidden="1"/>
    </xf>
    <xf numFmtId="14" fontId="4" fillId="4" borderId="3" xfId="0" applyNumberFormat="1" applyFont="1" applyFill="1" applyBorder="1" applyAlignment="1" applyProtection="1">
      <alignment horizontal="center" vertical="center"/>
      <protection locked="0" hidden="1"/>
    </xf>
    <xf numFmtId="0" fontId="4" fillId="4" borderId="1" xfId="0" applyFont="1" applyFill="1" applyBorder="1" applyAlignment="1" applyProtection="1">
      <alignment horizontal="center" vertical="center"/>
      <protection locked="0" hidden="1"/>
    </xf>
    <xf numFmtId="0" fontId="4" fillId="4" borderId="3" xfId="0" applyFont="1" applyFill="1" applyBorder="1" applyAlignment="1" applyProtection="1">
      <alignment horizontal="center" vertical="center"/>
      <protection locked="0" hidden="1"/>
    </xf>
    <xf numFmtId="0" fontId="1" fillId="2" borderId="1" xfId="0" applyFont="1" applyFill="1" applyBorder="1" applyAlignment="1" applyProtection="1">
      <alignment horizontal="left" vertical="center"/>
      <protection hidden="1"/>
    </xf>
    <xf numFmtId="0" fontId="1" fillId="2" borderId="2" xfId="0" applyFont="1" applyFill="1" applyBorder="1" applyAlignment="1" applyProtection="1">
      <alignment horizontal="left" vertical="center"/>
      <protection hidden="1"/>
    </xf>
    <xf numFmtId="0" fontId="1" fillId="2" borderId="3" xfId="0" applyFont="1" applyFill="1" applyBorder="1" applyAlignment="1" applyProtection="1">
      <alignment horizontal="left" vertical="center"/>
      <protection hidden="1"/>
    </xf>
    <xf numFmtId="49" fontId="4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0" fillId="2" borderId="2" xfId="0" applyNumberFormat="1" applyFill="1" applyBorder="1" applyAlignment="1">
      <alignment horizontal="center" vertical="center" wrapText="1"/>
    </xf>
    <xf numFmtId="49" fontId="0" fillId="2" borderId="3" xfId="0" applyNumberForma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horizontal="left" vertical="center" wrapText="1"/>
      <protection hidden="1"/>
    </xf>
    <xf numFmtId="0" fontId="1" fillId="2" borderId="2" xfId="0" applyFont="1" applyFill="1" applyBorder="1" applyAlignment="1" applyProtection="1">
      <alignment horizontal="left" vertical="center" wrapText="1"/>
      <protection hidden="1"/>
    </xf>
    <xf numFmtId="0" fontId="1" fillId="2" borderId="3" xfId="0" applyFont="1" applyFill="1" applyBorder="1" applyAlignment="1" applyProtection="1">
      <alignment horizontal="left" vertical="center" wrapText="1"/>
      <protection hidden="1"/>
    </xf>
    <xf numFmtId="0" fontId="0" fillId="0" borderId="3" xfId="0" applyBorder="1" applyAlignment="1">
      <alignment horizontal="left" vertical="center"/>
    </xf>
    <xf numFmtId="0" fontId="0" fillId="0" borderId="3" xfId="0" applyBorder="1" applyAlignment="1">
      <alignment horizontal="left" vertical="center" wrapText="1"/>
    </xf>
    <xf numFmtId="49" fontId="4" fillId="4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0" fillId="4" borderId="2" xfId="0" applyNumberFormat="1" applyFill="1" applyBorder="1" applyAlignment="1">
      <alignment horizontal="center" vertical="center" wrapText="1"/>
    </xf>
    <xf numFmtId="49" fontId="0" fillId="4" borderId="3" xfId="0" applyNumberFormat="1" applyFill="1" applyBorder="1" applyAlignment="1">
      <alignment horizontal="center" vertical="center" wrapText="1"/>
    </xf>
    <xf numFmtId="49" fontId="4" fillId="4" borderId="8" xfId="0" applyNumberFormat="1" applyFont="1" applyFill="1" applyBorder="1" applyAlignment="1" applyProtection="1">
      <alignment horizontal="left" vertical="center"/>
      <protection locked="0" hidden="1"/>
    </xf>
    <xf numFmtId="49" fontId="4" fillId="4" borderId="11" xfId="0" applyNumberFormat="1" applyFont="1" applyFill="1" applyBorder="1" applyAlignment="1" applyProtection="1">
      <alignment horizontal="left" vertical="center"/>
      <protection locked="0" hidden="1"/>
    </xf>
    <xf numFmtId="49" fontId="4" fillId="4" borderId="9" xfId="0" applyNumberFormat="1" applyFont="1" applyFill="1" applyBorder="1" applyAlignment="1" applyProtection="1">
      <alignment horizontal="left" vertical="center"/>
      <protection locked="0" hidden="1"/>
    </xf>
    <xf numFmtId="165" fontId="4" fillId="2" borderId="1" xfId="0" applyNumberFormat="1" applyFont="1" applyFill="1" applyBorder="1" applyAlignment="1" applyProtection="1">
      <alignment horizontal="center" vertical="center" wrapText="1"/>
      <protection hidden="1"/>
    </xf>
    <xf numFmtId="165" fontId="4" fillId="2" borderId="3" xfId="0" applyNumberFormat="1" applyFont="1" applyFill="1" applyBorder="1" applyAlignment="1" applyProtection="1">
      <alignment horizontal="center" vertical="center" wrapText="1"/>
      <protection hidden="1"/>
    </xf>
    <xf numFmtId="4" fontId="4" fillId="2" borderId="7" xfId="0" applyNumberFormat="1" applyFont="1" applyFill="1" applyBorder="1" applyAlignment="1" applyProtection="1">
      <alignment horizontal="right" vertical="center" wrapText="1"/>
      <protection hidden="1"/>
    </xf>
    <xf numFmtId="0" fontId="0" fillId="0" borderId="8" xfId="0" applyBorder="1" applyAlignment="1">
      <alignment horizontal="right" vertical="center" wrapText="1"/>
    </xf>
    <xf numFmtId="0" fontId="4" fillId="2" borderId="1" xfId="0" applyFont="1" applyFill="1" applyBorder="1" applyAlignment="1" applyProtection="1">
      <alignment horizontal="center" vertical="center" wrapText="1"/>
      <protection hidden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68" fontId="4" fillId="4" borderId="1" xfId="1" applyNumberFormat="1" applyFont="1" applyFill="1" applyBorder="1" applyAlignment="1" applyProtection="1">
      <alignment horizontal="center" vertical="center" wrapText="1"/>
      <protection locked="0" hidden="1"/>
    </xf>
    <xf numFmtId="168" fontId="0" fillId="0" borderId="2" xfId="0" applyNumberFormat="1" applyBorder="1" applyAlignment="1">
      <alignment horizontal="center" vertical="center" wrapText="1"/>
    </xf>
    <xf numFmtId="168" fontId="0" fillId="0" borderId="3" xfId="0" applyNumberFormat="1" applyBorder="1" applyAlignment="1">
      <alignment horizontal="center" vertical="center" wrapText="1"/>
    </xf>
    <xf numFmtId="12" fontId="4" fillId="4" borderId="1" xfId="1" applyNumberFormat="1" applyFont="1" applyFill="1" applyBorder="1" applyAlignment="1" applyProtection="1">
      <alignment horizontal="center" vertical="center" wrapText="1"/>
      <protection locked="0" hidden="1"/>
    </xf>
    <xf numFmtId="4" fontId="4" fillId="4" borderId="1" xfId="0" applyNumberFormat="1" applyFont="1" applyFill="1" applyBorder="1" applyAlignment="1" applyProtection="1">
      <alignment horizontal="right" vertical="center" wrapText="1"/>
      <protection locked="0" hidden="1"/>
    </xf>
    <xf numFmtId="10" fontId="4" fillId="2" borderId="1" xfId="2" applyNumberFormat="1" applyFont="1" applyFill="1" applyBorder="1" applyAlignment="1" applyProtection="1">
      <alignment horizontal="right" vertical="center"/>
      <protection locked="0" hidden="1"/>
    </xf>
    <xf numFmtId="10" fontId="4" fillId="4" borderId="1" xfId="2" applyNumberFormat="1" applyFont="1" applyFill="1" applyBorder="1" applyAlignment="1" applyProtection="1">
      <alignment horizontal="center" vertical="center" wrapText="1"/>
      <protection locked="0" hidden="1"/>
    </xf>
    <xf numFmtId="10" fontId="0" fillId="4" borderId="2" xfId="0" applyNumberFormat="1" applyFill="1" applyBorder="1" applyAlignment="1">
      <alignment horizontal="center" vertical="center" wrapText="1"/>
    </xf>
    <xf numFmtId="10" fontId="0" fillId="4" borderId="3" xfId="0" applyNumberFormat="1" applyFill="1" applyBorder="1" applyAlignment="1">
      <alignment horizontal="center" vertical="center" wrapText="1"/>
    </xf>
    <xf numFmtId="14" fontId="4" fillId="4" borderId="1" xfId="0" applyNumberFormat="1" applyFont="1" applyFill="1" applyBorder="1" applyAlignment="1" applyProtection="1">
      <alignment horizontal="center" vertical="center" wrapText="1"/>
      <protection locked="0" hidden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microsoft.com/office/2006/relationships/vbaProject" Target="vbaProject.bin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992842</xdr:colOff>
      <xdr:row>0</xdr:row>
      <xdr:rowOff>403411</xdr:rowOff>
    </xdr:from>
    <xdr:to>
      <xdr:col>4</xdr:col>
      <xdr:colOff>1015252</xdr:colOff>
      <xdr:row>1</xdr:row>
      <xdr:rowOff>334542</xdr:rowOff>
    </xdr:to>
    <xdr:pic>
      <xdr:nvPicPr>
        <xdr:cNvPr id="4" name="Picture 3" descr="eximbank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3813" y="403411"/>
          <a:ext cx="1904998" cy="894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2"/>
  <sheetViews>
    <sheetView workbookViewId="0">
      <selection activeCell="H17" sqref="H17"/>
    </sheetView>
  </sheetViews>
  <sheetFormatPr defaultRowHeight="15" x14ac:dyDescent="0.25"/>
  <sheetData>
    <row r="1" spans="1:1" ht="21" x14ac:dyDescent="0.35">
      <c r="A1" s="1" t="s">
        <v>11</v>
      </c>
    </row>
    <row r="2" spans="1:1" ht="21" x14ac:dyDescent="0.35">
      <c r="A2" s="1" t="s">
        <v>12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:G24"/>
  <sheetViews>
    <sheetView tabSelected="1" zoomScale="85" zoomScaleNormal="85" workbookViewId="0">
      <selection activeCell="E4" sqref="E4:G4"/>
    </sheetView>
  </sheetViews>
  <sheetFormatPr defaultColWidth="8.7109375" defaultRowHeight="15" x14ac:dyDescent="0.25"/>
  <cols>
    <col min="1" max="1" width="8.42578125" style="5" customWidth="1"/>
    <col min="2" max="2" width="31.85546875" style="5" customWidth="1"/>
    <col min="3" max="3" width="21.5703125" style="5" customWidth="1"/>
    <col min="4" max="4" width="6.7109375" style="5" customWidth="1"/>
    <col min="5" max="5" width="32.42578125" style="5" customWidth="1"/>
    <col min="6" max="6" width="21.42578125" style="5" customWidth="1"/>
    <col min="7" max="7" width="6.140625" style="5" bestFit="1" customWidth="1"/>
    <col min="8" max="8" width="23" style="5" bestFit="1" customWidth="1"/>
    <col min="9" max="9" width="9.140625" style="5" bestFit="1" customWidth="1"/>
    <col min="10" max="16384" width="8.7109375" style="5"/>
  </cols>
  <sheetData>
    <row r="1" spans="2:7" s="2" customFormat="1" ht="75.75" customHeight="1" x14ac:dyDescent="0.2">
      <c r="C1" s="3"/>
      <c r="D1" s="3"/>
      <c r="E1" s="4"/>
    </row>
    <row r="2" spans="2:7" s="2" customFormat="1" ht="36.75" customHeight="1" x14ac:dyDescent="0.2">
      <c r="C2" s="3"/>
      <c r="D2" s="3"/>
      <c r="E2" s="4"/>
    </row>
    <row r="3" spans="2:7" s="6" customFormat="1" ht="36.75" customHeight="1" thickBot="1" x14ac:dyDescent="0.3">
      <c r="B3" s="30" t="s">
        <v>17</v>
      </c>
      <c r="C3" s="31"/>
      <c r="D3" s="31"/>
      <c r="E3" s="31"/>
      <c r="F3" s="31"/>
      <c r="G3" s="31"/>
    </row>
    <row r="4" spans="2:7" s="6" customFormat="1" ht="36.75" customHeight="1" thickBot="1" x14ac:dyDescent="0.3">
      <c r="B4" s="37" t="s">
        <v>0</v>
      </c>
      <c r="C4" s="38"/>
      <c r="D4" s="39"/>
      <c r="E4" s="32"/>
      <c r="F4" s="33"/>
      <c r="G4" s="34"/>
    </row>
    <row r="5" spans="2:7" s="6" customFormat="1" ht="36.75" customHeight="1" thickBot="1" x14ac:dyDescent="0.3">
      <c r="B5" s="37" t="s">
        <v>25</v>
      </c>
      <c r="C5" s="38"/>
      <c r="D5" s="39"/>
      <c r="E5" s="40"/>
      <c r="F5" s="41"/>
      <c r="G5" s="42"/>
    </row>
    <row r="6" spans="2:7" s="6" customFormat="1" ht="36.75" customHeight="1" thickBot="1" x14ac:dyDescent="0.3">
      <c r="B6" s="9" t="s">
        <v>26</v>
      </c>
      <c r="C6" s="10"/>
      <c r="D6" s="11"/>
      <c r="E6" s="48"/>
      <c r="F6" s="49"/>
      <c r="G6" s="50"/>
    </row>
    <row r="7" spans="2:7" s="6" customFormat="1" ht="36.75" customHeight="1" thickBot="1" x14ac:dyDescent="0.3">
      <c r="B7" s="37" t="s">
        <v>23</v>
      </c>
      <c r="C7" s="38"/>
      <c r="D7" s="39"/>
      <c r="E7" s="48"/>
      <c r="F7" s="49"/>
      <c r="G7" s="50"/>
    </row>
    <row r="8" spans="2:7" s="6" customFormat="1" ht="36.75" customHeight="1" thickBot="1" x14ac:dyDescent="0.3">
      <c r="B8" s="37" t="s">
        <v>24</v>
      </c>
      <c r="C8" s="38"/>
      <c r="D8" s="39"/>
      <c r="E8" s="48"/>
      <c r="F8" s="49"/>
      <c r="G8" s="50"/>
    </row>
    <row r="9" spans="2:7" s="6" customFormat="1" ht="36.75" customHeight="1" thickBot="1" x14ac:dyDescent="0.3">
      <c r="B9" s="8" t="s">
        <v>1</v>
      </c>
      <c r="C9" s="35" t="s">
        <v>13</v>
      </c>
      <c r="D9" s="36"/>
      <c r="E9" s="8" t="s">
        <v>1</v>
      </c>
      <c r="F9" s="54" t="str">
        <f>+IF($C$9="Banka","Müşteri",IF($C$9="Müşteri","Banka",IF($C$9="Seçiniz","Seçiniz",0)))</f>
        <v>Seçiniz</v>
      </c>
      <c r="G9" s="55" t="str">
        <f>+IF($C$12="VADE BAŞLANGICINDA ALIM - VADE SONUNDA SATIM","MÜŞTERİNİN VADE BAŞLANGICINDA ALACAĞI PARA CİNSİ/TUTARI",IF($C$12="VADE BAŞLANGICINDA SATIM - VADE SONUNDA ALIM","MÜŞTERİNİN VADE BAŞLANGICINDA SATACAĞI PARA CİNSİ/TUTARI",IF($C$12="Seçiniz","İŞLEM TUTARI",0)))</f>
        <v>İŞLEM TUTARI</v>
      </c>
    </row>
    <row r="10" spans="2:7" s="6" customFormat="1" ht="36.75" customHeight="1" thickBot="1" x14ac:dyDescent="0.3">
      <c r="B10" s="8" t="s">
        <v>2</v>
      </c>
      <c r="C10" s="54" t="str">
        <f>+IF($C$9="Banka","Müşteri",IF($C$9="Müşteri","Banka",IF($C$9="Seçiniz","Seçiniz",0)))</f>
        <v>Seçiniz</v>
      </c>
      <c r="D10" s="55" t="str">
        <f>+IF($C$12="VADE BAŞLANGICINDA ALIM - VADE SONUNDA SATIM","MÜŞTERİNİN VADE BAŞLANGICINDA ALACAĞI PARA CİNSİ/TUTARI",IF($C$12="VADE BAŞLANGICINDA SATIM - VADE SONUNDA ALIM","MÜŞTERİNİN VADE BAŞLANGICINDA SATACAĞI PARA CİNSİ/TUTARI",IF($C$12="Seçiniz","İŞLEM TUTARI",0)))</f>
        <v>İŞLEM TUTARI</v>
      </c>
      <c r="E10" s="8" t="s">
        <v>2</v>
      </c>
      <c r="F10" s="54" t="str">
        <f>+IF($C$9="Banka","Banka",IF($C$9="Müşteri","Müşteri",IF($C$9="Seçiniz","Seçiniz",0)))</f>
        <v>Seçiniz</v>
      </c>
      <c r="G10" s="55" t="str">
        <f>+IF($C$12="VADE BAŞLANGICINDA ALIM - VADE SONUNDA SATIM","MÜŞTERİNİN VADE BAŞLANGICINDA ALACAĞI PARA CİNSİ/TUTARI",IF($C$12="VADE BAŞLANGICINDA SATIM - VADE SONUNDA ALIM","MÜŞTERİNİN VADE BAŞLANGICINDA SATACAĞI PARA CİNSİ/TUTARI",IF($C$12="Seçiniz","İŞLEM TUTARI",0)))</f>
        <v>İŞLEM TUTARI</v>
      </c>
    </row>
    <row r="11" spans="2:7" s="6" customFormat="1" ht="36.75" customHeight="1" thickBot="1" x14ac:dyDescent="0.3">
      <c r="B11" s="7" t="s">
        <v>9</v>
      </c>
      <c r="C11" s="26" t="s">
        <v>13</v>
      </c>
      <c r="D11" s="27"/>
      <c r="E11" s="7" t="s">
        <v>9</v>
      </c>
      <c r="F11" s="26" t="s">
        <v>13</v>
      </c>
      <c r="G11" s="27"/>
    </row>
    <row r="12" spans="2:7" s="6" customFormat="1" ht="36.75" customHeight="1" thickBot="1" x14ac:dyDescent="0.3">
      <c r="B12" s="7" t="s">
        <v>16</v>
      </c>
      <c r="C12" s="28" t="s">
        <v>13</v>
      </c>
      <c r="D12" s="29"/>
      <c r="E12" s="7" t="s">
        <v>16</v>
      </c>
      <c r="F12" s="58" t="str">
        <f>+C12</f>
        <v>Seçiniz</v>
      </c>
      <c r="G12" s="59"/>
    </row>
    <row r="13" spans="2:7" s="6" customFormat="1" ht="34.5" customHeight="1" x14ac:dyDescent="0.2">
      <c r="B13" s="15" t="str">
        <f>+IF(OR($C$11="Seçiniz",$C$9="Seçiniz"),"İŞLEM TUTARI",IF($C$11="NAKDİ UZLAŞMALI ALIM (CALL)","VADEDE MÜŞTERİNİN ALIM (CALL) HAKKINI ",IF($C$11="KAYDİ TESLİMATLI ALIM (CALL)","VADEDE MÜŞTERİNİN ALIM (CALL) HAKKINI",IF($C$11="NAKDİ UZLAŞMALI SATIM (PUT)","VADEDE MÜŞTERİNİN SATIM (PUT) HAKKINI",IF($C$11="KAYDİ TESLİMATLI SATIM (PUT)","VADEDE MÜŞTERİNİN SATIM (PUT) HAKKINI")))))</f>
        <v>İŞLEM TUTARI</v>
      </c>
      <c r="C13" s="22"/>
      <c r="D13" s="24" t="str">
        <f>+IF($C$12="USD/TL","USD",IF($C$12="EUR/TL","EUR",IF($C$12="GBP/TL","GBP",IF($C$12="JPY/TL","JPY",IF($C$12="EUR/USD","EUR",IF($C$12="EUR/GBP","EUR",IF($C$12="EUR/JPY","EUR",IF($C$12="GBP/JPY","GBP",IF($C$12="USD/JPY","USD",IF($C$12="GBP/USD","GBP",IF($C$12="Seçiniz","-",0)))))))))))</f>
        <v>-</v>
      </c>
      <c r="E13" s="15" t="str">
        <f>+IF(OR($F$11="Seçiniz",$F$9="Seçiniz"),"İŞLEM TUTARI",IF($F$11="NAKDİ UZLAŞMALI ALIM (CALL)","VADEDE MÜŞTERİNİN ALIM (CALL) HAKKINI ",IF($F$11="KAYDİ TESLİMATLI ALIM (CALL)","VADEDE MÜŞTERİNİN ALIM (CALL) HAKKINI",IF($F$11="NAKDİ UZLAŞMALI SATIM (PUT)","VADEDE MÜŞTERİNİN SATIM (PUT) HAKKINI",IF($F$11="KAYDİ TESLİMATLI SATIM (PUT)","VADEDE MÜŞTERİNİN SATIM (PUT) HAKKINI")))))</f>
        <v>İŞLEM TUTARI</v>
      </c>
      <c r="F13" s="56">
        <f>+C13*E17</f>
        <v>0</v>
      </c>
      <c r="G13" s="24" t="str">
        <f>+IF($F$12="USD/TL","USD",IF($F$12="EUR/TL","EUR",IF($F$12="GBP/TL","GBP",IF($F$12="JPY/TL","JPY",IF($F$12="EUR/USD","EUR",IF($F$12="EUR/GBP","EUR",IF($F$12="EUR/JPY","EUR",IF($F$12="GBP/JPY","GBP",IF($F$12="USD/JPY","USD",IF($F$12="GBP/USD","GBP",IF($F$12="Seçiniz","-",0)))))))))))</f>
        <v>-</v>
      </c>
    </row>
    <row r="14" spans="2:7" s="6" customFormat="1" ht="25.5" customHeight="1" thickBot="1" x14ac:dyDescent="0.3">
      <c r="B14" s="16" t="str">
        <f>+IF(OR(C11="Seçiniz",C9="Seçiniz"),"",IF($C$9="Banka","SATTIĞI PARA CİNSİ/TUTARI",IF($C$9="Müşteri","ALDIĞI PARA CİNSİ/TUTARI")))</f>
        <v/>
      </c>
      <c r="C14" s="23"/>
      <c r="D14" s="25"/>
      <c r="E14" s="16" t="str">
        <f>+IF(OR(F11="Seçiniz",F9="Seçiniz"),"",IF($F$9="Banka","SATTIĞI PARA CİNSİ/TUTARI",IF($F$9="Müşteri","ALDIĞI PARA CİNSİ/TUTARI")))</f>
        <v/>
      </c>
      <c r="F14" s="57"/>
      <c r="G14" s="25"/>
    </row>
    <row r="15" spans="2:7" s="6" customFormat="1" ht="36.75" customHeight="1" thickBot="1" x14ac:dyDescent="0.3">
      <c r="B15" s="37" t="s">
        <v>7</v>
      </c>
      <c r="C15" s="38"/>
      <c r="D15" s="39"/>
      <c r="E15" s="70"/>
      <c r="F15" s="60"/>
      <c r="G15" s="59"/>
    </row>
    <row r="16" spans="2:7" s="6" customFormat="1" ht="36.75" customHeight="1" thickBot="1" x14ac:dyDescent="0.3">
      <c r="B16" s="37" t="s">
        <v>6</v>
      </c>
      <c r="C16" s="38"/>
      <c r="D16" s="39"/>
      <c r="E16" s="12">
        <f>IF(E15&lt;&gt;0,IF(E4&lt;&gt;0,+E15-$E$4,0),0)</f>
        <v>0</v>
      </c>
      <c r="F16" s="13"/>
      <c r="G16" s="14"/>
    </row>
    <row r="17" spans="2:7" s="6" customFormat="1" ht="34.5" customHeight="1" thickBot="1" x14ac:dyDescent="0.3">
      <c r="B17" s="37" t="s">
        <v>18</v>
      </c>
      <c r="C17" s="38"/>
      <c r="D17" s="39"/>
      <c r="E17" s="64"/>
      <c r="F17" s="60"/>
      <c r="G17" s="59"/>
    </row>
    <row r="18" spans="2:7" s="6" customFormat="1" ht="36.75" customHeight="1" thickBot="1" x14ac:dyDescent="0.3">
      <c r="B18" s="37" t="s">
        <v>15</v>
      </c>
      <c r="C18" s="38"/>
      <c r="D18" s="39"/>
      <c r="E18" s="61"/>
      <c r="F18" s="62"/>
      <c r="G18" s="63"/>
    </row>
    <row r="19" spans="2:7" s="6" customFormat="1" ht="36.75" customHeight="1" thickBot="1" x14ac:dyDescent="0.3">
      <c r="B19" s="37" t="s">
        <v>8</v>
      </c>
      <c r="C19" s="38"/>
      <c r="D19" s="39"/>
      <c r="E19" s="61"/>
      <c r="F19" s="62"/>
      <c r="G19" s="63"/>
    </row>
    <row r="20" spans="2:7" s="6" customFormat="1" ht="36.75" customHeight="1" thickBot="1" x14ac:dyDescent="0.3">
      <c r="B20" s="43" t="s">
        <v>19</v>
      </c>
      <c r="C20" s="44"/>
      <c r="D20" s="47"/>
      <c r="E20" s="67"/>
      <c r="F20" s="68"/>
      <c r="G20" s="69"/>
    </row>
    <row r="21" spans="2:7" s="6" customFormat="1" ht="36.75" customHeight="1" thickBot="1" x14ac:dyDescent="0.3">
      <c r="B21" s="37" t="s">
        <v>20</v>
      </c>
      <c r="C21" s="38"/>
      <c r="D21" s="46"/>
      <c r="E21" s="65"/>
      <c r="F21" s="20" t="str">
        <f>+IF($C$12="USD/TL","USD",IF($C$12="EUR/TL","EUR",IF($C$12="GBP/TL","GBP",IF($C$12="JPY/TL","JPY",IF($C$12="EUR/USD","EUR",IF($C$12="GBP/EUR","GBP",IF($C$12="EUR/JPY","EUR",IF($C$12="GBP/JPY","GBP",IF($C$12="USD/JPY","USD",IF($C$12="GBP/USD","GBP",IF($C$12="Seçiniz","-",0)))))))))))</f>
        <v>-</v>
      </c>
      <c r="G21" s="18"/>
    </row>
    <row r="22" spans="2:7" s="6" customFormat="1" ht="36.75" customHeight="1" thickBot="1" x14ac:dyDescent="0.3">
      <c r="B22" s="43" t="s">
        <v>21</v>
      </c>
      <c r="C22" s="44"/>
      <c r="D22" s="47"/>
      <c r="E22" s="66">
        <f>+E20/2</f>
        <v>0</v>
      </c>
      <c r="F22" s="17"/>
      <c r="G22" s="18"/>
    </row>
    <row r="23" spans="2:7" s="6" customFormat="1" ht="36.75" customHeight="1" thickBot="1" x14ac:dyDescent="0.3">
      <c r="B23" s="37" t="s">
        <v>22</v>
      </c>
      <c r="C23" s="38"/>
      <c r="D23" s="46"/>
      <c r="E23" s="19">
        <f>+E21/2</f>
        <v>0</v>
      </c>
      <c r="F23" s="21" t="str">
        <f>+IF($C$12="USD/TL","USD",IF($C$12="EUR/TL","EUR",IF($C$12="GBP/TL","GBP",IF($C$12="JPY/TL","JPY",IF($C$12="EUR/USD","EUR",IF($C$12="GBP/EUR","GBP",IF($C$12="EUR/JPY","EUR",IF($C$12="GBP/JPY","GBP",IF($C$12="USD/JPY","USD",IF($C$12="GBP/USD","GBP",IF($C$12="Seçiniz","-",0)))))))))))</f>
        <v>-</v>
      </c>
      <c r="G23" s="18"/>
    </row>
    <row r="24" spans="2:7" ht="71.25" customHeight="1" thickBot="1" x14ac:dyDescent="0.3">
      <c r="B24" s="43" t="s">
        <v>14</v>
      </c>
      <c r="C24" s="44"/>
      <c r="D24" s="45"/>
      <c r="E24" s="51"/>
      <c r="F24" s="52"/>
      <c r="G24" s="53"/>
    </row>
  </sheetData>
  <sheetProtection algorithmName="SHA-512" hashValue="eMsBOgHe7CBq7W/H1FifYnTBT44xMZDoSowX5Nxw+rg0eedlg8h7gWxs0ZsgjnYSqS2YhQ2ThCIBIzMJ5tcqpQ==" saltValue="A76EMW7RLwmwpczkAew7NQ==" spinCount="100000" sheet="1" objects="1" scenarios="1"/>
  <mergeCells count="38">
    <mergeCell ref="E15:G15"/>
    <mergeCell ref="B18:D18"/>
    <mergeCell ref="B24:D24"/>
    <mergeCell ref="B19:D19"/>
    <mergeCell ref="E24:G24"/>
    <mergeCell ref="B15:D15"/>
    <mergeCell ref="B16:D16"/>
    <mergeCell ref="B23:D23"/>
    <mergeCell ref="B17:D17"/>
    <mergeCell ref="B20:D20"/>
    <mergeCell ref="B21:D21"/>
    <mergeCell ref="B22:D22"/>
    <mergeCell ref="E18:G18"/>
    <mergeCell ref="E19:G19"/>
    <mergeCell ref="E20:G20"/>
    <mergeCell ref="E17:G17"/>
    <mergeCell ref="B3:G3"/>
    <mergeCell ref="E4:G4"/>
    <mergeCell ref="E7:G7"/>
    <mergeCell ref="C11:D11"/>
    <mergeCell ref="C12:D12"/>
    <mergeCell ref="C9:D9"/>
    <mergeCell ref="B4:D4"/>
    <mergeCell ref="B7:D7"/>
    <mergeCell ref="B8:D8"/>
    <mergeCell ref="C10:D10"/>
    <mergeCell ref="F9:G9"/>
    <mergeCell ref="F10:G10"/>
    <mergeCell ref="B5:D5"/>
    <mergeCell ref="E5:G5"/>
    <mergeCell ref="E6:G6"/>
    <mergeCell ref="C13:C14"/>
    <mergeCell ref="F13:F14"/>
    <mergeCell ref="D13:D14"/>
    <mergeCell ref="G13:G14"/>
    <mergeCell ref="E8:G8"/>
    <mergeCell ref="F11:G11"/>
    <mergeCell ref="F12:G12"/>
  </mergeCells>
  <dataValidations xWindow="578" yWindow="520" count="6">
    <dataValidation type="whole" operator="greaterThan" allowBlank="1" showInputMessage="1" showErrorMessage="1" errorTitle="UYARI" error="&quot;Tam Sayı&quot;  formatında veri giriniz." sqref="E16">
      <formula1>0</formula1>
    </dataValidation>
    <dataValidation type="list" allowBlank="1" showInputMessage="1" showErrorMessage="1" sqref="C9:D9">
      <formula1>"Seçiniz, Müşteri,Banka"</formula1>
    </dataValidation>
    <dataValidation type="list" allowBlank="1" showInputMessage="1" showErrorMessage="1" sqref="C11:D11 F11:G11">
      <formula1>"Seçiniz,NAKDİ UZLAŞMALI SATIM (PUT),NAKDİ UZLAŞMALI ALIM (CALL),KAYDİ TESLİMATLI SATIM (PUT),KAYDİ TESLİMATLI ALIM (CALL)"</formula1>
    </dataValidation>
    <dataValidation type="list" allowBlank="1" showInputMessage="1" showErrorMessage="1" sqref="F12:G12 C12:D12">
      <formula1>"Seçiniz,USD/TL,EUR/TL,GBP/TL,JPY/TL,EUR/USD,GBP/EUR,EUR/JPY,GBP/JPY,USD/JPY,GBP/USD"</formula1>
    </dataValidation>
    <dataValidation type="date" operator="greaterThanOrEqual" showInputMessage="1" showErrorMessage="1" errorTitle="UYARI" error="Tarih formatında veri giriniz._x000a_Girilen tarih sistem tarihinden küçük olamaz." promptTitle="İŞLEM TARİHİ" prompt="Gün.Ay.Yıl formatında işlem tarihini giriniz." sqref="E4:G4">
      <formula1>TODAY()</formula1>
    </dataValidation>
    <dataValidation type="date" allowBlank="1" showInputMessage="1" showErrorMessage="1" errorTitle="UYARI" error="Tarih formatında veri giriniz._x000a_Vade tarihi işlem tarihinden  küçük, bu tarihe eşit veya bu tarihin 360 günden fazlası olamaz._x000a_" prompt="Gün.Ay.Yıl formatında vade tarihi giriniz." sqref="E15">
      <formula1>TODAY()+1</formula1>
      <formula2>TODAY()+360</formula2>
    </dataValidation>
  </dataValidations>
  <pageMargins left="0.59055118110236227" right="0.59055118110236227" top="0.74803149606299213" bottom="0.74803149606299213" header="0.31496062992125984" footer="0.31496062992125984"/>
  <pageSetup paperSize="9" scale="76" orientation="portrait" horizontalDpi="4294967295" verticalDpi="4294967295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8"/>
  <sheetViews>
    <sheetView workbookViewId="0">
      <selection activeCell="A9" sqref="A9"/>
    </sheetView>
  </sheetViews>
  <sheetFormatPr defaultRowHeight="15" x14ac:dyDescent="0.25"/>
  <sheetData>
    <row r="1" spans="1:1" x14ac:dyDescent="0.25">
      <c r="A1" t="s">
        <v>13</v>
      </c>
    </row>
    <row r="2" spans="1:1" x14ac:dyDescent="0.25">
      <c r="A2" t="s">
        <v>11</v>
      </c>
    </row>
    <row r="3" spans="1:1" x14ac:dyDescent="0.25">
      <c r="A3" t="s">
        <v>12</v>
      </c>
    </row>
    <row r="5" spans="1:1" x14ac:dyDescent="0.25">
      <c r="A5" t="s">
        <v>3</v>
      </c>
    </row>
    <row r="6" spans="1:1" x14ac:dyDescent="0.25">
      <c r="A6" t="s">
        <v>4</v>
      </c>
    </row>
    <row r="7" spans="1:1" x14ac:dyDescent="0.25">
      <c r="A7" t="s">
        <v>5</v>
      </c>
    </row>
    <row r="8" spans="1:1" x14ac:dyDescent="0.25">
      <c r="A8" t="s">
        <v>10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WrappedLabelHistory xmlns:xsd="http://www.w3.org/2001/XMLSchema" xmlns:xsi="http://www.w3.org/2001/XMLSchema-instance" xmlns="http://www.boldonjames.com/2016/02/Classifier/internal/wrappedLabelHistory">
  <Value>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JlNTMyOWU4Mi1mOWJkLTQxNjYtOGRiOS1jOTMyZDY3NWRmMWMiIG9yaWdpbj0idXNlclNlbGVjdGVkIj48ZWxlbWVudCB1aWQ9ImQ3ZDllZWZjLTMwZTAtNDY3OS05ODcwLTdhYjFhZGM2MjcyYyIgdmFsdWU9IiIgeG1sbnM9Imh0dHA6Ly93d3cuYm9sZG9uamFtZXMuY29tLzIwMDgvMDEvc2llL2ludGVybmFsL2xhYmVsIiAvPjxlbGVtZW50IHVpZD0iMmEyZmIxMDEtZDVlZi00N2RiLThiMjgtNmU3NWU0ODI0YWE3IiB2YWx1ZT0iIiB4bWxucz0iaHR0cDovL3d3dy5ib2xkb25qYW1lcy5jb20vMjAwOC8wMS9zaWUvaW50ZXJuYWwvbGFiZWwiIC8+PC9zaXNsPjxVc2VyTmFtZT5FWElNQkFOS1xjdDE2NDk8L1VzZXJOYW1lPjxEYXRlVGltZT45LjAzLjIwMjEgMDk6MDc6Mzc8L0RhdGVUaW1lPjxMYWJlbFN0cmluZz5UYXNuaWYgRCYjeDEzMTsmI3gxNUY7JiN4MTMxOy9LViBJJiN4RTc7ZXJtZXo8L0xhYmVsU3RyaW5nPjwvaXRlbT48L2xhYmVsSGlzdG9yeT4=</Value>
</WrappedLabelHistory>
</file>

<file path=customXml/item2.xml><?xml version="1.0" encoding="utf-8"?>
<sisl xmlns:xsi="http://www.w3.org/2001/XMLSchema-instance" xmlns:xsd="http://www.w3.org/2001/XMLSchema" xmlns="http://www.boldonjames.com/2008/01/sie/internal/label" sislVersion="0" policy="e5329e82-f9bd-4166-8db9-c932d675df1c" origin="userSelected">
  <element uid="d7d9eefc-30e0-4679-9870-7ab1adc6272c" value=""/>
  <element uid="2a2fb101-d5ef-47db-8b28-6e75e4824aa7" value=""/>
</sisl>
</file>

<file path=customXml/itemProps1.xml><?xml version="1.0" encoding="utf-8"?>
<ds:datastoreItem xmlns:ds="http://schemas.openxmlformats.org/officeDocument/2006/customXml" ds:itemID="{DC6BC1A2-6DB4-4DB9-A31A-EC32338B7FC9}">
  <ds:schemaRefs>
    <ds:schemaRef ds:uri="http://www.w3.org/2001/XMLSchema"/>
    <ds:schemaRef ds:uri="http://www.boldonjames.com/2016/02/Classifier/internal/wrappedLabelHistory"/>
  </ds:schemaRefs>
</ds:datastoreItem>
</file>

<file path=customXml/itemProps2.xml><?xml version="1.0" encoding="utf-8"?>
<ds:datastoreItem xmlns:ds="http://schemas.openxmlformats.org/officeDocument/2006/customXml" ds:itemID="{67742B54-A14E-41F6-A3C0-27FD77E3DA66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Sheet3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no1070</dc:creator>
  <cp:keywords>Tasnif Disi/KV Icermez</cp:keywords>
  <cp:lastModifiedBy>Yasin ORAKOĞLU</cp:lastModifiedBy>
  <cp:lastPrinted>2022-03-31T08:15:01Z</cp:lastPrinted>
  <dcterms:created xsi:type="dcterms:W3CDTF">2015-01-05T10:24:18Z</dcterms:created>
  <dcterms:modified xsi:type="dcterms:W3CDTF">2022-04-08T11:48:24Z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31465dc7-7d5a-42a1-8f2b-8fb0ec874212</vt:lpwstr>
  </property>
  <property fmtid="{D5CDD505-2E9C-101B-9397-08002B2CF9AE}" pid="3" name="bjSaver">
    <vt:lpwstr>O96hWb8K759iEHOYFJ6L5RF5396pLqeo</vt:lpwstr>
  </property>
  <property fmtid="{D5CDD505-2E9C-101B-9397-08002B2CF9AE}" pid="4" name="bjDocumentSecurityLabel">
    <vt:lpwstr>Tasnif Dışı/KV Içermez</vt:lpwstr>
  </property>
  <property fmtid="{D5CDD505-2E9C-101B-9397-08002B2CF9AE}" pid="5" name="bjClsUserRVM">
    <vt:lpwstr>[]</vt:lpwstr>
  </property>
  <property fmtid="{D5CDD505-2E9C-101B-9397-08002B2CF9AE}" pid="6" name="bjLabelHistoryID">
    <vt:lpwstr>{DC6BC1A2-6DB4-4DB9-A31A-EC32338B7FC9}</vt:lpwstr>
  </property>
  <property fmtid="{D5CDD505-2E9C-101B-9397-08002B2CF9AE}" pid="7" name="bjDocumentLabelXML">
    <vt:lpwstr>&lt;?xml version="1.0" encoding="us-ascii"?&gt;&lt;sisl xmlns:xsi="http://www.w3.org/2001/XMLSchema-instance" xmlns:xsd="http://www.w3.org/2001/XMLSchema" sislVersion="0" policy="e5329e82-f9bd-4166-8db9-c932d675df1c" origin="userSelected" xmlns="http://www.boldonj</vt:lpwstr>
  </property>
  <property fmtid="{D5CDD505-2E9C-101B-9397-08002B2CF9AE}" pid="8" name="bjDocumentLabelXML-0">
    <vt:lpwstr>ames.com/2008/01/sie/internal/label"&gt;&lt;element uid="d7d9eefc-30e0-4679-9870-7ab1adc6272c" value="" /&gt;&lt;element uid="2a2fb101-d5ef-47db-8b28-6e75e4824aa7" value="" /&gt;&lt;/sisl&gt;</vt:lpwstr>
  </property>
</Properties>
</file>